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Baženov\Desktop\"/>
    </mc:Choice>
  </mc:AlternateContent>
  <bookViews>
    <workbookView xWindow="720" yWindow="315" windowWidth="27555" windowHeight="12060" firstSheet="1" activeTab="1"/>
  </bookViews>
  <sheets>
    <sheet name="Pom1" sheetId="2" state="veryHidden" r:id="rId1"/>
    <sheet name="Objednávka CHEMIE" sheetId="1" r:id="rId2"/>
  </sheets>
  <definedNames>
    <definedName name="_xlnm.Print_Titles" localSheetId="1">'Objednávka CHEMIE'!#REF!</definedName>
  </definedNames>
  <calcPr calcId="162913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M12" i="2" l="1"/>
  <c r="M13" i="2"/>
  <c r="M11" i="2"/>
  <c r="K4" i="2"/>
  <c r="G3" i="2"/>
  <c r="G2" i="2"/>
  <c r="G4" i="2" l="1"/>
</calcChain>
</file>

<file path=xl/sharedStrings.xml><?xml version="1.0" encoding="utf-8"?>
<sst xmlns="http://schemas.openxmlformats.org/spreadsheetml/2006/main" count="175" uniqueCount="153">
  <si>
    <t>Firma</t>
  </si>
  <si>
    <t>Zakazka</t>
  </si>
  <si>
    <t>Sortiment</t>
  </si>
  <si>
    <t>Barva</t>
  </si>
  <si>
    <t>Sirka</t>
  </si>
  <si>
    <t>Delka</t>
  </si>
  <si>
    <t>Kusy</t>
  </si>
  <si>
    <t>Poznamka</t>
  </si>
  <si>
    <t>Datum</t>
  </si>
  <si>
    <t>Cena</t>
  </si>
  <si>
    <t>Zadávání zakázek</t>
  </si>
  <si>
    <t>Řádky</t>
  </si>
  <si>
    <t>Datum dodání</t>
  </si>
  <si>
    <t>Počet chyb</t>
  </si>
  <si>
    <t>Expowin</t>
  </si>
  <si>
    <t>Objednatel:</t>
  </si>
  <si>
    <t>EXPOWIN s.r.o.</t>
  </si>
  <si>
    <t>Kontakt:</t>
  </si>
  <si>
    <t>Tréšková</t>
  </si>
  <si>
    <t>Místo dod.:</t>
  </si>
  <si>
    <t>sklad Kroměříž</t>
  </si>
  <si>
    <t>Město, ulice:</t>
  </si>
  <si>
    <t>Holešov 769 01, Bartošova 738</t>
  </si>
  <si>
    <t>Mobil:</t>
  </si>
  <si>
    <t>Kroměříž 767 01, Hulínská 2342</t>
  </si>
  <si>
    <t>IČ:</t>
  </si>
  <si>
    <t>E-mail:</t>
  </si>
  <si>
    <t>treskova@expowin.cz</t>
  </si>
  <si>
    <t>xxxxx</t>
  </si>
  <si>
    <t>Doplnky</t>
  </si>
  <si>
    <t>Chyby</t>
  </si>
  <si>
    <t>ID</t>
  </si>
  <si>
    <t>Vypocet</t>
  </si>
  <si>
    <t>PohDes</t>
  </si>
  <si>
    <t>CenDes</t>
  </si>
  <si>
    <t>Zakonceni</t>
  </si>
  <si>
    <t>ZakPoc</t>
  </si>
  <si>
    <t>PohZak</t>
  </si>
  <si>
    <t>CenZak</t>
  </si>
  <si>
    <t>Sroubky</t>
  </si>
  <si>
    <t>SroPoc</t>
  </si>
  <si>
    <t>PohSro</t>
  </si>
  <si>
    <t>CenSro</t>
  </si>
  <si>
    <t>Prisl1</t>
  </si>
  <si>
    <t>PrislPoc1</t>
  </si>
  <si>
    <t>PohPris1</t>
  </si>
  <si>
    <t>CenPri1</t>
  </si>
  <si>
    <t>Prisl2</t>
  </si>
  <si>
    <t>PrislPoc2</t>
  </si>
  <si>
    <t>PohPri2</t>
  </si>
  <si>
    <t>CenPri2</t>
  </si>
  <si>
    <t>Prisl3</t>
  </si>
  <si>
    <t>PrislPoc3</t>
  </si>
  <si>
    <t>PohPri3</t>
  </si>
  <si>
    <t>CenPri3</t>
  </si>
  <si>
    <t>AL Tažený 25</t>
  </si>
  <si>
    <t>Bílá RAL 9016</t>
  </si>
  <si>
    <t>27.03.2017</t>
  </si>
  <si>
    <t>OK</t>
  </si>
  <si>
    <t>Krytka PVC 25; 195; Bílá RAL 9016</t>
  </si>
  <si>
    <t>Šroubek + PVC čepička; Bílá RAL 9016</t>
  </si>
  <si>
    <t>350501; 350502</t>
  </si>
  <si>
    <t>H-spojka AL 25; 195; Bílá RAL 9016</t>
  </si>
  <si>
    <t>R-spojka vnější AL 25; 195; Bílá RAL 9016</t>
  </si>
  <si>
    <t>Bez příslušenství</t>
  </si>
  <si>
    <t>Parapet RS - Alfa folie</t>
  </si>
  <si>
    <t>Antracit A06</t>
  </si>
  <si>
    <t>Krytka RS; Antracit</t>
  </si>
  <si>
    <t>Bez šroubků</t>
  </si>
  <si>
    <t>H/R-spojka vnitřní PVC; Antracit</t>
  </si>
  <si>
    <t>DTD</t>
  </si>
  <si>
    <t>Bílá (0126)</t>
  </si>
  <si>
    <t>Krytka DTD; Bílá</t>
  </si>
  <si>
    <t>Montáž větrací mřížky</t>
  </si>
  <si>
    <t>Větrací mřížka AL; 60x1000; Bílá</t>
  </si>
  <si>
    <t>H-spojka DTD; Bílá</t>
  </si>
  <si>
    <t>787 01 Šumperk</t>
  </si>
  <si>
    <t>IČ: 69204705</t>
  </si>
  <si>
    <t>Stará 205</t>
  </si>
  <si>
    <t>789 61 Bludov</t>
  </si>
  <si>
    <t>Žerotínova 87</t>
  </si>
  <si>
    <t>Místo dodání:</t>
  </si>
  <si>
    <t>Dodavatel:</t>
  </si>
  <si>
    <t>Radek Sadil</t>
  </si>
  <si>
    <t>Provozovna:</t>
  </si>
  <si>
    <r>
      <t>OBJEDNÁVKA chemie FENOPLAST</t>
    </r>
    <r>
      <rPr>
        <b/>
        <u/>
        <sz val="20"/>
        <color theme="1"/>
        <rFont val="Calibri"/>
        <family val="2"/>
        <charset val="238"/>
      </rPr>
      <t>®</t>
    </r>
  </si>
  <si>
    <t>Název</t>
  </si>
  <si>
    <t>Počet ks</t>
  </si>
  <si>
    <t>Termín dodávky:</t>
  </si>
  <si>
    <t xml:space="preserve">FENOSOL® Intensivní čistič a regenerát na bílé PVC - k čištění a ochraně 500ml plast.lahev                </t>
  </si>
  <si>
    <t>FENOSOL® Dekor Intenzivní čistič a regenerát  na dekorované PVC - k čištění a ochraně 500ml plast.lahev</t>
  </si>
  <si>
    <t>FENOSOL® AL-Emulse Intenzivní čistič a regenerát na AL plochy - lak, barvu, elox 500ml plast.lahev</t>
  </si>
  <si>
    <t xml:space="preserve">FENOSOL® - údržbová Mini-sada na bílé PVC - obsah: 100 ml čističe, 20 ml olejíček, 50 ml prostředek na těsnění a hadýrka  </t>
  </si>
  <si>
    <t>FENOSOL® - údržbová Mini-sada na dekor. PVC - obsah: 100 ml čističe, 20 ml olejíček, 50 ml prostředek na těsnění a hadýrka</t>
  </si>
  <si>
    <t>FENOSOL® - údržbová Mini-sada na AL  - obsah: 100 ml čističe, 20 ml olejíček, 50 ml prostředek na těsnění a hadýrka</t>
  </si>
  <si>
    <t xml:space="preserve">FENOSOL® - údržbová Maxi-sada na bílé PVC - obsah: 500 ml čističe, 10 ml olejíčku, 100 ml prostředku na těsnění a hadýrka  </t>
  </si>
  <si>
    <t xml:space="preserve">FENOSOL® - údržbová Maxi-sada na dekor. PVC - obsah: 500 ml čističe, 10 ml olejíčku, 100 ml prostředku na těsnění a hadýrka                </t>
  </si>
  <si>
    <t xml:space="preserve">FENOSOL® - údržbová Maxi-sada na AL - obsah: 500 ml čističe, 10 ml olejíčku, 100 ml prostředku na těsnění a hadýrka    </t>
  </si>
  <si>
    <t xml:space="preserve">FENOSOL®  E-ST-S čistič 1000ml lahev                                                                                         </t>
  </si>
  <si>
    <t xml:space="preserve">FENOSOL®  E-ST-S čistič 500ml lahev                                                                                         </t>
  </si>
  <si>
    <t xml:space="preserve">FENOSOL®  čistič ve spreji  400 ml                                                                                         </t>
  </si>
  <si>
    <t>FENOSOL® - údržbová Mini-sada na ušlechtilé kovy - obsah: 100 ml čističe Fenosol E-MI-L 50 ml, čistič Fenosol E-ST-S 50ml + 2 hadýrky</t>
  </si>
  <si>
    <t xml:space="preserve">FENOSOL® Údržbová sada k ošetření dřeva - obsah100 ml balzam na dřevo s houbičkou, 100ml čistič a 20ml olej na kování v rozprašovači + hadýrka                </t>
  </si>
  <si>
    <t>FENOSOL - Čistič na dřevo 1000ml</t>
  </si>
  <si>
    <t>FENOSOL - Balzam na dřevo 1000ml</t>
  </si>
  <si>
    <t xml:space="preserve">FENOSOL® S 5 UVA - agresivní, leštící a vyhlazující prostředek na tvrdé bílé PVC do výroby 1000ml plech.doza                                                                      </t>
  </si>
  <si>
    <t>FENOSOL® S 10 UVA slabě narušující čistící prostředek pro tvrdé PVC - pro montáže 1000ml plech.doza</t>
  </si>
  <si>
    <t>FENOSOL® S 20 UVA čistič bez narušujícího efektu s vysokým antistatickým účinkem 1000ml plech.doza</t>
  </si>
  <si>
    <t>FENOSOL® AL se systémem ELP - čistič AL pro montáže i výrobu bez chlor.uhlovodíků s ochranou povrchu 1000ml</t>
  </si>
  <si>
    <t>FENOSOFT Speciální čistič a konzervant 1000ml</t>
  </si>
  <si>
    <t>FENOPLAST KF bílá lepidlo na tvrdé PVC bílé tuba 200g</t>
  </si>
  <si>
    <t>FENOPLAST KF-351 transparent lep. na tvrdé PVC tuba 200g</t>
  </si>
  <si>
    <t>FENOPLAST PMMA lepidlo na Renol.folie tuba 200g</t>
  </si>
  <si>
    <t>FENOPLAST FD černý - plnící pryž tuba 200g</t>
  </si>
  <si>
    <t xml:space="preserve">FENOPLAST CA5 - sek.lepidlo nízké viskozity 20g </t>
  </si>
  <si>
    <t xml:space="preserve">FENOPLAST CA5 - sek.lepidlo nízké viskozity 50g </t>
  </si>
  <si>
    <t xml:space="preserve">FENOPLAST CA5 VL - sek.lepidlo střední viskozity 20g </t>
  </si>
  <si>
    <t xml:space="preserve">FENOPLAST CA5 VL - sek.lepidlo střední viskozity 50g </t>
  </si>
  <si>
    <t xml:space="preserve">FENOPLAST CA7 - sek.lepidlo vysoké viskozity 50g </t>
  </si>
  <si>
    <t xml:space="preserve">FENOPLAST CA6 - sek.lepidlo na dřevo 50g </t>
  </si>
  <si>
    <t xml:space="preserve">FENOPUR® Duett 2 dvoukomponentní lepidlo na kovy béžová - 525gr. Dvojkartuš                        </t>
  </si>
  <si>
    <t>Statický mísič k FENOPUR Duett na Duokartuš</t>
  </si>
  <si>
    <t xml:space="preserve">FENOPUR® Duett 2 dvoukomponentní lepidlo na kovy béžová - 825gr. Dvojkartuš                       </t>
  </si>
  <si>
    <t xml:space="preserve">FENOPUR® Duett 2 dvoukomponentní lepidlo na kovy bílá - 525 gr. Dvojkartuš                     </t>
  </si>
  <si>
    <t xml:space="preserve">FENOPUR® Duett 2 dvoukomponentní lepidlo na kovy černá - 525 gr. Dvojkartuš                       </t>
  </si>
  <si>
    <t xml:space="preserve">FENOPUR® 124 rychleschnoucí PUR-lepidlo kartuš 310ml                         </t>
  </si>
  <si>
    <t xml:space="preserve">FENOPUR® 125 jednokomp.mont.lepidlo kartuš 310ml                           </t>
  </si>
  <si>
    <t xml:space="preserve">FENOPUR® 915 jednokomp.PUR-lepidlo 1250g plast.lahev                                   </t>
  </si>
  <si>
    <t xml:space="preserve">FENOBRID® High Tack rychleschn.hybrid.lepidlo kart.310ml                                   </t>
  </si>
  <si>
    <t xml:space="preserve">FENOPLAST® Opravná sada-dvousl.sada k opravám PVC                             </t>
  </si>
  <si>
    <t>FENOFLEX Prostředek k ohýbání profilů kanystr 35kg</t>
  </si>
  <si>
    <t>FENOFLEX Prostředek k ohýbání profilů barel 265kg</t>
  </si>
  <si>
    <t xml:space="preserve">FENOMEN  PUR-EX Odstraňovač zaschlé PUR pěny - Sada: 2 x 250ml pur-ex čistič, 2 x houbička a 2 x špachtlička  </t>
  </si>
  <si>
    <t xml:space="preserve">FENOMEN  PUR-EX Odstraňovač zaschlé PUR pěny - Sada: 1 x 20ml pur-ex čistič, 1 x houbička a 1 x špachtlička  </t>
  </si>
  <si>
    <t xml:space="preserve">FENOSOL® Sprej na kování 100ml </t>
  </si>
  <si>
    <t xml:space="preserve">FENOSOL® Sprej na kování 500ml </t>
  </si>
  <si>
    <t>FENOFLEX - ošetřující prostř. na těsnění 1000ml</t>
  </si>
  <si>
    <t>FENOFLEX - ošetřující prostř. na těsnění 100ml</t>
  </si>
  <si>
    <t>FENOFLEX Montážní sprej bez silikonu 400ml</t>
  </si>
  <si>
    <t xml:space="preserve">FENOSOL® PRIMER speciální čistič skleněných ploch před aplikací nalepovacích skelních příček 500ml plast. lahev    </t>
  </si>
  <si>
    <t>FENOPLAST® Color-pigment pasta - bílá, k probarvení lepidel na AL 100ml plast.lahvička</t>
  </si>
  <si>
    <t>FENOPLAST® Color-pigment pasta - černá, k probarvení lepidel na AL 100ml plast.lahvička</t>
  </si>
  <si>
    <t>FENOPLAST® Color-pigment pasta - hnědá, k probarvení lepidel na AL 100ml plast.lahvička</t>
  </si>
  <si>
    <t>FENOPLAST® Color-pigment pasta - tmavě hnědá, k probarvení lepidel na AL 100ml plast.lahvička</t>
  </si>
  <si>
    <t>FENOPLAST® Color-pigment pasta - modrá, k probarvení lepidel na AL 100ml plast.lahvička</t>
  </si>
  <si>
    <t>FENOPLAST® Color-pigment pasta - střibrná, k probarvení lepidel na AL 100ml plast.lahvička</t>
  </si>
  <si>
    <t>FENOPLAST® Color-pigment pasta - zelená, k probarvení lepidel na AL 100ml plast.lahvička</t>
  </si>
  <si>
    <t>FENOPLAST® Color-pigment pasta - červená, k probarvení lepidel na AL 100ml plast.lahvička</t>
  </si>
  <si>
    <t>FENOPLAST® Color-pigment pasta - žlutá, k probarvení lepidel na AL 100ml plast.lahvička</t>
  </si>
  <si>
    <t xml:space="preserve">Dávkovací pistole ruční k Fenopur Duett k balení 525 i 825gr  </t>
  </si>
  <si>
    <t xml:space="preserve">Pneumatická pistole TS488 X k Fenopuer Duett 525gr </t>
  </si>
  <si>
    <t xml:space="preserve">Pneumatická pistole TS488 X k Fenopuer Duett 825gr </t>
  </si>
  <si>
    <t>Statický mísič k FENOPUR Duett dvoukartuš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</si>
</sst>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4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Alignment="1"/>
    <xf numFmtId="22" fontId="0" fillId="2" borderId="0" xfId="0" applyNumberFormat="1" applyFill="1" applyAlignment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164" fontId="0" fillId="2" borderId="1" xfId="0" applyNumberFormat="1" applyFill="1" applyBorder="1"/>
    <xf numFmtId="0" fontId="0" fillId="2" borderId="0" xfId="0" quotePrefix="1" applyFill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/>
    <xf numFmtId="0" fontId="7" fillId="0" borderId="0" xfId="0" applyFont="1" applyFill="1"/>
    <xf numFmtId="0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/>
    <xf numFmtId="0" fontId="7" fillId="0" borderId="0" xfId="0" applyFont="1" applyFill="1" applyAlignment="1"/>
    <xf numFmtId="164" fontId="7" fillId="0" borderId="0" xfId="0" applyNumberFormat="1" applyFont="1"/>
    <xf numFmtId="0" fontId="7" fillId="0" borderId="0" xfId="0" applyFont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9" fillId="0" borderId="0" xfId="0" applyFont="1"/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6" xfId="0" applyBorder="1"/>
    <xf numFmtId="0" fontId="0" fillId="0" borderId="8" xfId="0" applyBorder="1"/>
    <xf numFmtId="164" fontId="0" fillId="0" borderId="0" xfId="0" applyNumberForma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1" applyFill="1" applyBorder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hidden="1"/>
    </xf>
    <xf numFmtId="0" fontId="0" fillId="0" borderId="25" xfId="0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7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7" xfId="0" applyBorder="1" applyAlignment="1" applyProtection="1">
      <protection hidden="1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14" fontId="2" fillId="0" borderId="5" xfId="0" applyNumberFormat="1" applyFont="1" applyBorder="1" applyAlignment="1" applyProtection="1">
      <alignment horizontal="right" vertical="center"/>
      <protection locked="0"/>
    </xf>
    <xf numFmtId="14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none"/>
      </font>
      <numFmt numFmtId="164" formatCode="#,##0.00\ &quot;Kč&quot;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1122523</xdr:colOff>
      <xdr:row>2</xdr:row>
      <xdr:rowOff>209550</xdr:rowOff>
    </xdr:to>
    <xdr:pic>
      <xdr:nvPicPr>
        <xdr:cNvPr id="2" name="Obrázek 2" descr="Logo_Sadil_F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96072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B_Zakazky" displayName="TB_Zakazky" ref="A10:AI13" totalsRowShown="0" dataDxfId="41" tableBorderDxfId="40">
  <autoFilter ref="A10:AI13"/>
  <sortState ref="A11:AI13">
    <sortCondition ref="A10:A13"/>
    <sortCondition ref="B10:B13"/>
    <sortCondition ref="C10:C13"/>
    <sortCondition ref="D10:D13"/>
    <sortCondition ref="E10:E13"/>
    <sortCondition ref="F10:F13"/>
  </sortState>
  <tableColumns count="35">
    <tableColumn id="12" name="Firma" dataDxfId="39"/>
    <tableColumn id="11" name="Zakazka" dataDxfId="38"/>
    <tableColumn id="1" name="Sortiment" dataDxfId="37"/>
    <tableColumn id="3" name="Barva" dataDxfId="36"/>
    <tableColumn id="4" name="Sirka" dataDxfId="35"/>
    <tableColumn id="5" name="Delka" dataDxfId="34"/>
    <tableColumn id="8" name="Kusy" dataDxfId="33"/>
    <tableColumn id="9" name="Poznamka" dataDxfId="32"/>
    <tableColumn id="6" name="Doplnky" dataDxfId="31"/>
    <tableColumn id="7" name="Datum" dataDxfId="30"/>
    <tableColumn id="13" name="Chyby" dataDxfId="29"/>
    <tableColumn id="2" name="ID" dataDxfId="28"/>
    <tableColumn id="23" name="Vypocet" dataDxfId="27">
      <calculatedColumnFormula>TB_Zakazky[[#This Row],[Delka]]*TB_Zakazky[[#This Row],[Kusy]]/1000*TB_Zakazky[[#This Row],[CenDes]]+TB_Zakazky[[#This Row],[ZakPoc]]*TB_Zakazky[[#This Row],[CenZak]]+TB_Zakazky[[#This Row],[SroPoc]]*TB_Zakazky[[#This Row],[CenSro]]+TB_Zakazky[[#This Row],[PrislPoc1]]*TB_Zakazky[[#This Row],[CenPri1]]+TB_Zakazky[[#This Row],[PrislPoc2]]*TB_Zakazky[[#This Row],[CenPri2]]+TB_Zakazky[[#This Row],[PrislPoc3]]*TB_Zakazky[[#This Row],[CenPri3]]</calculatedColumnFormula>
    </tableColumn>
    <tableColumn id="24" name="PohDes" dataDxfId="26"/>
    <tableColumn id="25" name="CenDes" dataDxfId="25"/>
    <tableColumn id="10" name="Zakonceni" dataDxfId="24"/>
    <tableColumn id="14" name="ZakPoc" dataDxfId="23"/>
    <tableColumn id="27" name="PohZak" dataDxfId="22"/>
    <tableColumn id="26" name="CenZak" dataDxfId="21"/>
    <tableColumn id="15" name="Sroubky" dataDxfId="20"/>
    <tableColumn id="16" name="SroPoc" dataDxfId="19"/>
    <tableColumn id="30" name="PohSro" dataDxfId="18"/>
    <tableColumn id="29" name="CenSro" dataDxfId="17"/>
    <tableColumn id="17" name="Prisl1" dataDxfId="16"/>
    <tableColumn id="18" name="PrislPoc1" dataDxfId="15"/>
    <tableColumn id="33" name="PohPris1" dataDxfId="14"/>
    <tableColumn id="32" name="CenPri1" dataDxfId="13"/>
    <tableColumn id="19" name="Prisl2" dataDxfId="12"/>
    <tableColumn id="20" name="PrislPoc2" dataDxfId="11"/>
    <tableColumn id="35" name="PohPri2" dataDxfId="10"/>
    <tableColumn id="34" name="CenPri2" dataDxfId="9"/>
    <tableColumn id="21" name="Prisl3" dataDxfId="8"/>
    <tableColumn id="22" name="PrislPoc3" dataDxfId="7"/>
    <tableColumn id="36" name="PohPri3" dataDxfId="6"/>
    <tableColumn id="37" name="CenPri3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treskova@expowin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workbookViewId="0">
      <selection activeCell="A11" sqref="A11:AI13"/>
    </sheetView>
  </sheetViews>
  <sheetFormatPr defaultRowHeight="15" x14ac:dyDescent="0.25"/>
  <cols>
    <col min="1" max="1" width="14.140625" customWidth="1"/>
    <col min="2" max="2" width="13.7109375" customWidth="1"/>
    <col min="3" max="3" width="20.5703125" customWidth="1"/>
    <col min="4" max="4" width="18.7109375" customWidth="1"/>
    <col min="5" max="5" width="8.85546875" customWidth="1"/>
    <col min="6" max="6" width="7.5703125" bestFit="1" customWidth="1"/>
    <col min="7" max="7" width="16.42578125" bestFit="1" customWidth="1"/>
    <col min="8" max="8" width="13.5703125" bestFit="1" customWidth="1"/>
    <col min="9" max="9" width="12.42578125" bestFit="1" customWidth="1"/>
    <col min="10" max="10" width="12.5703125" customWidth="1"/>
    <col min="11" max="11" width="18.42578125" customWidth="1"/>
    <col min="12" max="12" width="5.140625" bestFit="1" customWidth="1"/>
    <col min="13" max="13" width="15.140625" customWidth="1"/>
    <col min="14" max="14" width="10" customWidth="1"/>
    <col min="15" max="15" width="11.28515625" customWidth="1"/>
    <col min="16" max="16" width="26.42578125" customWidth="1"/>
    <col min="17" max="17" width="9.7109375" customWidth="1"/>
    <col min="18" max="18" width="11.28515625" customWidth="1"/>
    <col min="19" max="19" width="9.85546875" customWidth="1"/>
    <col min="20" max="20" width="43.5703125" customWidth="1"/>
    <col min="21" max="21" width="18.7109375" customWidth="1"/>
    <col min="22" max="23" width="9.5703125" customWidth="1"/>
    <col min="24" max="24" width="29.7109375" customWidth="1"/>
    <col min="25" max="25" width="11.28515625" customWidth="1"/>
    <col min="26" max="26" width="11" customWidth="1"/>
    <col min="27" max="27" width="10.140625" customWidth="1"/>
    <col min="28" max="28" width="33.7109375" customWidth="1"/>
    <col min="29" max="29" width="11.28515625" customWidth="1"/>
    <col min="30" max="31" width="10.140625" customWidth="1"/>
    <col min="32" max="32" width="37.42578125" customWidth="1"/>
    <col min="33" max="33" width="9.140625" customWidth="1"/>
    <col min="34" max="35" width="10.140625" customWidth="1"/>
  </cols>
  <sheetData>
    <row r="1" spans="1:35" ht="21" x14ac:dyDescent="0.35">
      <c r="A1" s="1"/>
      <c r="B1" s="2"/>
      <c r="C1" s="2"/>
      <c r="D1" s="2"/>
      <c r="E1" s="2"/>
      <c r="F1" s="3" t="s">
        <v>10</v>
      </c>
      <c r="G1" s="2"/>
      <c r="H1" s="2"/>
      <c r="I1" s="2"/>
      <c r="J1" s="2"/>
      <c r="K1" s="2"/>
      <c r="L1" s="2"/>
      <c r="M1" s="2"/>
      <c r="N1" s="4"/>
      <c r="O1" s="2"/>
    </row>
    <row r="2" spans="1:35" x14ac:dyDescent="0.25">
      <c r="A2" s="5" t="b">
        <v>0</v>
      </c>
      <c r="B2" s="5"/>
      <c r="C2" s="5"/>
      <c r="D2" s="5"/>
      <c r="E2" s="5"/>
      <c r="F2" s="6" t="s">
        <v>11</v>
      </c>
      <c r="G2" s="7">
        <f>COUNTA(TB_Zakazky[Sortiment])</f>
        <v>3</v>
      </c>
      <c r="H2" s="5"/>
      <c r="I2" s="5"/>
      <c r="J2" s="5"/>
      <c r="K2" s="5"/>
      <c r="L2" s="5"/>
      <c r="M2" s="5"/>
      <c r="N2" s="5"/>
      <c r="O2" s="5"/>
    </row>
    <row r="3" spans="1:35" x14ac:dyDescent="0.25">
      <c r="A3" s="6" t="s">
        <v>12</v>
      </c>
      <c r="B3" s="8">
        <v>42821</v>
      </c>
      <c r="C3" s="5"/>
      <c r="D3" s="5"/>
      <c r="E3" s="5"/>
      <c r="F3" s="6" t="s">
        <v>6</v>
      </c>
      <c r="G3" s="7">
        <f>SUM(TB_Zakazky[Kusy])</f>
        <v>16</v>
      </c>
      <c r="H3" s="5"/>
      <c r="I3" s="5"/>
      <c r="J3" s="5"/>
      <c r="K3" s="9" t="s">
        <v>13</v>
      </c>
      <c r="L3" s="10"/>
      <c r="M3" s="5"/>
      <c r="N3" s="5"/>
      <c r="O3" s="5"/>
    </row>
    <row r="4" spans="1:35" x14ac:dyDescent="0.25">
      <c r="A4" s="6" t="s">
        <v>0</v>
      </c>
      <c r="B4" s="8" t="s">
        <v>14</v>
      </c>
      <c r="C4" s="5"/>
      <c r="D4" s="5"/>
      <c r="E4" s="5"/>
      <c r="F4" s="6" t="s">
        <v>9</v>
      </c>
      <c r="G4" s="11">
        <f>SUM(TB_Zakazky[Vypocet])</f>
        <v>8091.44</v>
      </c>
      <c r="H4" s="5"/>
      <c r="I4" s="5"/>
      <c r="J4" s="12"/>
      <c r="K4" s="9">
        <f>COUNTIF(TB_Zakazky[Chyby],"&lt;&gt;OK")</f>
        <v>0</v>
      </c>
      <c r="L4" s="10"/>
      <c r="M4" s="5"/>
      <c r="N4" s="5"/>
      <c r="O4" s="5"/>
    </row>
    <row r="5" spans="1:35" x14ac:dyDescent="0.25">
      <c r="A5" s="5"/>
      <c r="B5" s="5"/>
      <c r="C5" s="5"/>
      <c r="D5" s="5"/>
      <c r="E5" s="5"/>
      <c r="F5" s="5"/>
      <c r="G5" s="5"/>
      <c r="H5" s="5"/>
      <c r="I5" s="5"/>
      <c r="J5" s="12"/>
      <c r="K5" s="5"/>
      <c r="L5" s="5"/>
      <c r="M5" s="5"/>
      <c r="N5" s="5"/>
      <c r="O5" s="5"/>
    </row>
    <row r="6" spans="1:35" x14ac:dyDescent="0.25">
      <c r="A6" s="13" t="s">
        <v>15</v>
      </c>
      <c r="B6" s="44" t="s">
        <v>16</v>
      </c>
      <c r="C6" s="44"/>
      <c r="D6" s="44"/>
      <c r="E6" s="13" t="s">
        <v>17</v>
      </c>
      <c r="F6" s="44" t="s">
        <v>18</v>
      </c>
      <c r="G6" s="44"/>
      <c r="H6" s="44"/>
      <c r="I6" s="13" t="s">
        <v>19</v>
      </c>
      <c r="J6" s="44" t="s">
        <v>20</v>
      </c>
      <c r="K6" s="44"/>
      <c r="L6" s="44"/>
      <c r="M6" s="5"/>
      <c r="N6" s="5"/>
      <c r="O6" s="5"/>
    </row>
    <row r="7" spans="1:35" x14ac:dyDescent="0.25">
      <c r="A7" s="13" t="s">
        <v>21</v>
      </c>
      <c r="B7" s="44" t="s">
        <v>22</v>
      </c>
      <c r="C7" s="44"/>
      <c r="D7" s="44"/>
      <c r="E7" s="13" t="s">
        <v>23</v>
      </c>
      <c r="F7" s="44">
        <v>777777777</v>
      </c>
      <c r="G7" s="44"/>
      <c r="H7" s="44"/>
      <c r="I7" s="13" t="s">
        <v>21</v>
      </c>
      <c r="J7" s="44" t="s">
        <v>24</v>
      </c>
      <c r="K7" s="44"/>
      <c r="L7" s="44"/>
      <c r="M7" s="5"/>
      <c r="N7" s="5"/>
      <c r="O7" s="5"/>
    </row>
    <row r="8" spans="1:35" x14ac:dyDescent="0.25">
      <c r="A8" s="13" t="s">
        <v>25</v>
      </c>
      <c r="B8" s="44">
        <v>123145678</v>
      </c>
      <c r="C8" s="44"/>
      <c r="D8" s="44"/>
      <c r="E8" s="13" t="s">
        <v>26</v>
      </c>
      <c r="F8" s="45" t="s">
        <v>27</v>
      </c>
      <c r="G8" s="44"/>
      <c r="H8" s="44"/>
      <c r="I8" s="13"/>
      <c r="J8" s="44" t="s">
        <v>28</v>
      </c>
      <c r="K8" s="44"/>
      <c r="L8" s="44"/>
      <c r="M8" s="5"/>
      <c r="N8" s="5"/>
      <c r="O8" s="5"/>
    </row>
    <row r="9" spans="1:3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35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s="14" t="s">
        <v>6</v>
      </c>
      <c r="H10" t="s">
        <v>7</v>
      </c>
      <c r="I10" t="s">
        <v>29</v>
      </c>
      <c r="J10" t="s">
        <v>8</v>
      </c>
      <c r="K10" t="s">
        <v>30</v>
      </c>
      <c r="L10" s="15" t="s">
        <v>31</v>
      </c>
      <c r="M10" s="15" t="s">
        <v>32</v>
      </c>
      <c r="N10" t="s">
        <v>33</v>
      </c>
      <c r="O10" t="s">
        <v>34</v>
      </c>
      <c r="P10" t="s">
        <v>35</v>
      </c>
      <c r="Q10" t="s">
        <v>36</v>
      </c>
      <c r="R10" t="s">
        <v>37</v>
      </c>
      <c r="S10" t="s">
        <v>38</v>
      </c>
      <c r="T10" t="s">
        <v>39</v>
      </c>
      <c r="U10" t="s">
        <v>40</v>
      </c>
      <c r="V10" t="s">
        <v>41</v>
      </c>
      <c r="W10" t="s">
        <v>42</v>
      </c>
      <c r="X10" t="s">
        <v>43</v>
      </c>
      <c r="Y10" t="s">
        <v>44</v>
      </c>
      <c r="Z10" t="s">
        <v>45</v>
      </c>
      <c r="AA10" t="s">
        <v>46</v>
      </c>
      <c r="AB10" t="s">
        <v>47</v>
      </c>
      <c r="AC10" t="s">
        <v>48</v>
      </c>
      <c r="AD10" t="s">
        <v>49</v>
      </c>
      <c r="AE10" t="s">
        <v>50</v>
      </c>
      <c r="AF10" t="s">
        <v>51</v>
      </c>
      <c r="AG10" t="s">
        <v>52</v>
      </c>
      <c r="AH10" t="s">
        <v>53</v>
      </c>
      <c r="AI10" t="s">
        <v>54</v>
      </c>
    </row>
    <row r="11" spans="1:35" x14ac:dyDescent="0.25">
      <c r="A11" s="16" t="s">
        <v>14</v>
      </c>
      <c r="B11" s="16">
        <v>3329</v>
      </c>
      <c r="C11" s="17" t="s">
        <v>55</v>
      </c>
      <c r="D11" s="18" t="s">
        <v>56</v>
      </c>
      <c r="E11" s="18">
        <v>195</v>
      </c>
      <c r="F11" s="18">
        <v>1920</v>
      </c>
      <c r="G11" s="19">
        <v>6</v>
      </c>
      <c r="H11" s="17"/>
      <c r="I11" s="18" t="b">
        <v>1</v>
      </c>
      <c r="J11" s="20" t="s">
        <v>57</v>
      </c>
      <c r="K11" s="21" t="s">
        <v>58</v>
      </c>
      <c r="L11" s="22">
        <v>5</v>
      </c>
      <c r="M11" s="23">
        <f>TB_Zakazky[[#This Row],[Delka]]*TB_Zakazky[[#This Row],[Kusy]]/1000*TB_Zakazky[[#This Row],[CenDes]]+TB_Zakazky[[#This Row],[ZakPoc]]*TB_Zakazky[[#This Row],[CenZak]]+TB_Zakazky[[#This Row],[SroPoc]]*TB_Zakazky[[#This Row],[CenSro]]+TB_Zakazky[[#This Row],[PrislPoc1]]*TB_Zakazky[[#This Row],[CenPri1]]+TB_Zakazky[[#This Row],[PrislPoc2]]*TB_Zakazky[[#This Row],[CenPri2]]+TB_Zakazky[[#This Row],[PrislPoc3]]*TB_Zakazky[[#This Row],[CenPri3]]</f>
        <v>3122.4399999999996</v>
      </c>
      <c r="N11" s="24">
        <v>319501</v>
      </c>
      <c r="O11" s="25">
        <v>172</v>
      </c>
      <c r="P11" s="26" t="s">
        <v>59</v>
      </c>
      <c r="Q11" s="26">
        <v>6</v>
      </c>
      <c r="R11" s="26">
        <v>350103</v>
      </c>
      <c r="S11" s="25">
        <v>46</v>
      </c>
      <c r="T11" s="26" t="s">
        <v>60</v>
      </c>
      <c r="U11" s="26">
        <v>48</v>
      </c>
      <c r="V11" s="26" t="s">
        <v>61</v>
      </c>
      <c r="W11" s="25">
        <v>3</v>
      </c>
      <c r="X11" s="26" t="s">
        <v>62</v>
      </c>
      <c r="Y11" s="26">
        <v>2</v>
      </c>
      <c r="Z11" s="26">
        <v>350303</v>
      </c>
      <c r="AA11" s="25">
        <v>197</v>
      </c>
      <c r="AB11" s="26" t="s">
        <v>63</v>
      </c>
      <c r="AC11" s="26">
        <v>1</v>
      </c>
      <c r="AD11" s="26">
        <v>350303</v>
      </c>
      <c r="AE11" s="25">
        <v>327</v>
      </c>
      <c r="AF11" s="26" t="s">
        <v>64</v>
      </c>
      <c r="AG11" s="26">
        <v>0</v>
      </c>
      <c r="AH11" s="26"/>
      <c r="AI11" s="25">
        <v>0</v>
      </c>
    </row>
    <row r="12" spans="1:35" x14ac:dyDescent="0.25">
      <c r="A12" s="16" t="s">
        <v>14</v>
      </c>
      <c r="B12" s="16">
        <v>54200</v>
      </c>
      <c r="C12" s="17" t="s">
        <v>70</v>
      </c>
      <c r="D12" s="18" t="s">
        <v>71</v>
      </c>
      <c r="E12" s="18">
        <v>150</v>
      </c>
      <c r="F12" s="18">
        <v>3500</v>
      </c>
      <c r="G12" s="19">
        <v>6</v>
      </c>
      <c r="H12" s="17"/>
      <c r="I12" s="18" t="b">
        <v>1</v>
      </c>
      <c r="J12" s="20" t="s">
        <v>57</v>
      </c>
      <c r="K12" s="21" t="s">
        <v>58</v>
      </c>
      <c r="L12" s="22">
        <v>1</v>
      </c>
      <c r="M12" s="23">
        <f>TB_Zakazky[[#This Row],[Delka]]*TB_Zakazky[[#This Row],[Kusy]]/1000*TB_Zakazky[[#This Row],[CenDes]]+TB_Zakazky[[#This Row],[ZakPoc]]*TB_Zakazky[[#This Row],[CenZak]]+TB_Zakazky[[#This Row],[SroPoc]]*TB_Zakazky[[#This Row],[CenSro]]+TB_Zakazky[[#This Row],[PrislPoc1]]*TB_Zakazky[[#This Row],[CenPri1]]+TB_Zakazky[[#This Row],[PrislPoc2]]*TB_Zakazky[[#This Row],[CenPri2]]+TB_Zakazky[[#This Row],[PrislPoc3]]*TB_Zakazky[[#This Row],[CenPri3]]</f>
        <v>4192</v>
      </c>
      <c r="N12" s="24">
        <v>115001</v>
      </c>
      <c r="O12" s="25">
        <v>158</v>
      </c>
      <c r="P12" s="26" t="s">
        <v>72</v>
      </c>
      <c r="Q12" s="26">
        <v>6</v>
      </c>
      <c r="R12" s="26">
        <v>190011</v>
      </c>
      <c r="S12" s="25">
        <v>20</v>
      </c>
      <c r="T12" s="26" t="s">
        <v>68</v>
      </c>
      <c r="U12" s="26">
        <v>0</v>
      </c>
      <c r="V12" s="26"/>
      <c r="W12" s="25">
        <v>0</v>
      </c>
      <c r="X12" s="26" t="s">
        <v>73</v>
      </c>
      <c r="Y12" s="26">
        <v>2</v>
      </c>
      <c r="Z12" s="26"/>
      <c r="AA12" s="25">
        <v>150</v>
      </c>
      <c r="AB12" s="26" t="s">
        <v>74</v>
      </c>
      <c r="AC12" s="26">
        <v>2</v>
      </c>
      <c r="AD12" s="26">
        <v>190036</v>
      </c>
      <c r="AE12" s="25">
        <v>207</v>
      </c>
      <c r="AF12" s="26" t="s">
        <v>75</v>
      </c>
      <c r="AG12" s="26">
        <v>1</v>
      </c>
      <c r="AH12" s="26">
        <v>190031</v>
      </c>
      <c r="AI12" s="25">
        <v>40</v>
      </c>
    </row>
    <row r="13" spans="1:35" x14ac:dyDescent="0.25">
      <c r="A13" s="16" t="s">
        <v>14</v>
      </c>
      <c r="B13" s="16">
        <v>459850</v>
      </c>
      <c r="C13" s="17" t="s">
        <v>65</v>
      </c>
      <c r="D13" s="18" t="s">
        <v>66</v>
      </c>
      <c r="E13" s="18">
        <v>260</v>
      </c>
      <c r="F13" s="18">
        <v>750</v>
      </c>
      <c r="G13" s="19">
        <v>4</v>
      </c>
      <c r="H13" s="17"/>
      <c r="I13" s="18" t="b">
        <v>1</v>
      </c>
      <c r="J13" s="20" t="s">
        <v>57</v>
      </c>
      <c r="K13" s="21" t="s">
        <v>58</v>
      </c>
      <c r="L13" s="22">
        <v>3</v>
      </c>
      <c r="M13" s="23">
        <f>TB_Zakazky[[#This Row],[Delka]]*TB_Zakazky[[#This Row],[Kusy]]/1000*TB_Zakazky[[#This Row],[CenDes]]+TB_Zakazky[[#This Row],[ZakPoc]]*TB_Zakazky[[#This Row],[CenZak]]+TB_Zakazky[[#This Row],[SroPoc]]*TB_Zakazky[[#This Row],[CenSro]]+TB_Zakazky[[#This Row],[PrislPoc1]]*TB_Zakazky[[#This Row],[CenPri1]]+TB_Zakazky[[#This Row],[PrislPoc2]]*TB_Zakazky[[#This Row],[CenPri2]]+TB_Zakazky[[#This Row],[PrislPoc3]]*TB_Zakazky[[#This Row],[CenPri3]]</f>
        <v>777</v>
      </c>
      <c r="N13" s="24">
        <v>2230006</v>
      </c>
      <c r="O13" s="25">
        <v>177</v>
      </c>
      <c r="P13" s="26" t="s">
        <v>67</v>
      </c>
      <c r="Q13" s="26">
        <v>4</v>
      </c>
      <c r="R13" s="26">
        <v>299012</v>
      </c>
      <c r="S13" s="25">
        <v>24</v>
      </c>
      <c r="T13" s="26" t="s">
        <v>68</v>
      </c>
      <c r="U13" s="26">
        <v>0</v>
      </c>
      <c r="V13" s="26">
        <v>0</v>
      </c>
      <c r="W13" s="25">
        <v>0</v>
      </c>
      <c r="X13" s="26" t="s">
        <v>69</v>
      </c>
      <c r="Y13" s="26">
        <v>2</v>
      </c>
      <c r="Z13" s="26">
        <v>190031</v>
      </c>
      <c r="AA13" s="25">
        <v>75</v>
      </c>
      <c r="AB13" s="26" t="s">
        <v>64</v>
      </c>
      <c r="AC13" s="26">
        <v>0</v>
      </c>
      <c r="AD13" s="26"/>
      <c r="AE13" s="25">
        <v>0</v>
      </c>
      <c r="AF13" s="26" t="s">
        <v>64</v>
      </c>
      <c r="AG13" s="26">
        <v>0</v>
      </c>
      <c r="AH13" s="26"/>
      <c r="AI13" s="25">
        <v>0</v>
      </c>
    </row>
  </sheetData>
  <mergeCells count="9">
    <mergeCell ref="B8:D8"/>
    <mergeCell ref="F8:H8"/>
    <mergeCell ref="J8:L8"/>
    <mergeCell ref="B6:D6"/>
    <mergeCell ref="F6:H6"/>
    <mergeCell ref="J6:L6"/>
    <mergeCell ref="B7:D7"/>
    <mergeCell ref="F7:H7"/>
    <mergeCell ref="J7:L7"/>
  </mergeCells>
  <conditionalFormatting sqref="K4:L4">
    <cfRule type="expression" dxfId="42" priority="1">
      <formula>$K$4&gt;0</formula>
    </cfRule>
  </conditionalFormatting>
  <hyperlinks>
    <hyperlink ref="F8" r:id="rId1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0"/>
  <sheetViews>
    <sheetView showGridLines="0" tabSelected="1" topLeftCell="B1" workbookViewId="0">
      <selection activeCell="B11" sqref="B11"/>
    </sheetView>
  </sheetViews>
  <sheetFormatPr defaultRowHeight="15" x14ac:dyDescent="0.25"/>
  <cols>
    <col min="1" max="1" width="0" hidden="1" customWidth="1"/>
    <col min="2" max="2" width="14.5703125" customWidth="1"/>
    <col min="3" max="3" width="27.7109375" bestFit="1" customWidth="1"/>
    <col min="4" max="4" width="13.42578125" bestFit="1" customWidth="1"/>
    <col min="5" max="5" width="36.28515625" bestFit="1" customWidth="1"/>
    <col min="6" max="6" width="15.7109375" bestFit="1" customWidth="1"/>
    <col min="7" max="7" width="12.5703125" customWidth="1"/>
    <col min="8" max="8" width="7.42578125" bestFit="1" customWidth="1"/>
    <col min="9" max="9" width="15.85546875" bestFit="1" customWidth="1"/>
    <col min="10" max="10" width="18" customWidth="1"/>
    <col min="11" max="11" width="9.42578125" customWidth="1"/>
    <col min="12" max="12" width="9.140625" customWidth="1"/>
  </cols>
  <sheetData>
    <row r="1" spans="2:16" x14ac:dyDescent="0.25">
      <c r="H1" s="30"/>
    </row>
    <row r="2" spans="2:16" ht="26.25" x14ac:dyDescent="0.4">
      <c r="E2" s="42" t="s">
        <v>85</v>
      </c>
      <c r="F2" s="41"/>
    </row>
    <row r="3" spans="2:16" ht="18.75" customHeight="1" x14ac:dyDescent="0.25"/>
    <row r="4" spans="2:16" x14ac:dyDescent="0.25">
      <c r="B4" s="35" t="s">
        <v>82</v>
      </c>
      <c r="C4" s="40" t="s">
        <v>84</v>
      </c>
      <c r="D4" s="33" t="s">
        <v>15</v>
      </c>
      <c r="E4" s="61"/>
      <c r="F4" s="36" t="s">
        <v>17</v>
      </c>
      <c r="G4" s="64"/>
      <c r="H4" s="61"/>
      <c r="I4" s="61"/>
      <c r="J4" s="65"/>
      <c r="K4" s="28"/>
      <c r="L4" s="28"/>
      <c r="M4" s="28"/>
      <c r="N4" s="28"/>
      <c r="O4" s="28"/>
      <c r="P4" s="28"/>
    </row>
    <row r="5" spans="2:16" x14ac:dyDescent="0.25">
      <c r="B5" s="37" t="s">
        <v>83</v>
      </c>
      <c r="C5" s="28" t="s">
        <v>80</v>
      </c>
      <c r="D5" s="31" t="s">
        <v>21</v>
      </c>
      <c r="E5" s="62"/>
      <c r="F5" s="29" t="s">
        <v>23</v>
      </c>
      <c r="G5" s="66"/>
      <c r="H5" s="62"/>
      <c r="I5" s="62"/>
      <c r="J5" s="67"/>
      <c r="K5" s="28"/>
      <c r="L5" s="28"/>
      <c r="M5" s="28"/>
      <c r="N5" s="28"/>
      <c r="O5" s="28"/>
      <c r="P5" s="28"/>
    </row>
    <row r="6" spans="2:16" x14ac:dyDescent="0.25">
      <c r="B6" s="37" t="s">
        <v>78</v>
      </c>
      <c r="C6" s="28" t="s">
        <v>76</v>
      </c>
      <c r="D6" s="34" t="s">
        <v>25</v>
      </c>
      <c r="E6" s="63"/>
      <c r="F6" s="32" t="s">
        <v>26</v>
      </c>
      <c r="G6" s="68"/>
      <c r="H6" s="69"/>
      <c r="I6" s="69"/>
      <c r="J6" s="70"/>
      <c r="K6" s="28"/>
      <c r="L6" s="28"/>
      <c r="M6" s="28"/>
      <c r="N6" s="28"/>
      <c r="O6" s="28"/>
      <c r="P6" s="28"/>
    </row>
    <row r="7" spans="2:16" x14ac:dyDescent="0.25">
      <c r="B7" s="37" t="s">
        <v>79</v>
      </c>
      <c r="C7" s="28"/>
      <c r="D7" s="31" t="s">
        <v>81</v>
      </c>
      <c r="E7" s="62"/>
      <c r="F7" s="29" t="s">
        <v>17</v>
      </c>
      <c r="G7" s="71"/>
      <c r="H7" s="67"/>
      <c r="I7" s="72" t="s">
        <v>88</v>
      </c>
      <c r="J7" s="77"/>
      <c r="K7" s="28"/>
      <c r="L7" s="28"/>
      <c r="M7" s="28"/>
      <c r="N7" s="28"/>
      <c r="O7" s="28"/>
      <c r="P7" s="28"/>
    </row>
    <row r="8" spans="2:16" x14ac:dyDescent="0.25">
      <c r="B8" s="38" t="s">
        <v>77</v>
      </c>
      <c r="C8" s="27"/>
      <c r="D8" s="34" t="s">
        <v>21</v>
      </c>
      <c r="E8" s="69"/>
      <c r="F8" s="27"/>
      <c r="G8" s="69"/>
      <c r="H8" s="70"/>
      <c r="I8" s="73"/>
      <c r="J8" s="78"/>
      <c r="K8" s="28"/>
      <c r="L8" s="28"/>
      <c r="M8" s="28"/>
      <c r="N8" s="28"/>
      <c r="O8" s="28"/>
      <c r="P8" s="28"/>
    </row>
    <row r="9" spans="2:16" ht="15.75" thickBot="1" x14ac:dyDescent="0.3">
      <c r="B9" s="28"/>
      <c r="C9" s="28"/>
      <c r="D9" s="29"/>
      <c r="E9" s="28"/>
      <c r="F9" s="28"/>
      <c r="G9" s="28"/>
      <c r="H9" s="28"/>
      <c r="I9" s="29"/>
      <c r="J9" s="39"/>
      <c r="K9" s="28"/>
      <c r="L9" s="28"/>
      <c r="M9" s="28"/>
      <c r="N9" s="28"/>
      <c r="O9" s="28"/>
      <c r="P9" s="28"/>
    </row>
    <row r="10" spans="2:16" ht="20.25" customHeight="1" thickBot="1" x14ac:dyDescent="0.3">
      <c r="B10" s="43" t="s">
        <v>31</v>
      </c>
      <c r="C10" s="46" t="s">
        <v>86</v>
      </c>
      <c r="D10" s="47"/>
      <c r="E10" s="47"/>
      <c r="F10" s="47"/>
      <c r="G10" s="47"/>
      <c r="H10" s="47"/>
      <c r="I10" s="48"/>
      <c r="J10" s="49" t="s">
        <v>87</v>
      </c>
      <c r="K10" s="28"/>
      <c r="L10" s="28"/>
      <c r="M10" s="28"/>
      <c r="N10" s="28"/>
      <c r="O10" s="28"/>
      <c r="P10" s="28"/>
    </row>
    <row r="11" spans="2:16" ht="20.25" customHeight="1" x14ac:dyDescent="0.3">
      <c r="B11" s="50"/>
      <c r="C11" s="53">
        <f>VLOOKUP(B11,$B$35:$J$99,2,FALSE)</f>
        <v>0</v>
      </c>
      <c r="D11" s="54"/>
      <c r="E11" s="54"/>
      <c r="F11" s="54"/>
      <c r="G11" s="54"/>
      <c r="H11" s="54"/>
      <c r="I11" s="55"/>
      <c r="J11" s="79"/>
    </row>
    <row r="12" spans="2:16" ht="20.25" customHeight="1" x14ac:dyDescent="0.3">
      <c r="B12" s="51"/>
      <c r="C12" s="56">
        <f t="shared" ref="C12:C28" si="0">VLOOKUP(B12,$B$35:$J$99,2,FALSE)</f>
        <v>0</v>
      </c>
      <c r="D12" s="57"/>
      <c r="E12" s="57"/>
      <c r="F12" s="57"/>
      <c r="G12" s="57"/>
      <c r="H12" s="57"/>
      <c r="I12" s="58"/>
      <c r="J12" s="80"/>
    </row>
    <row r="13" spans="2:16" ht="20.25" customHeight="1" x14ac:dyDescent="0.3">
      <c r="B13" s="51"/>
      <c r="C13" s="56">
        <f t="shared" si="0"/>
        <v>0</v>
      </c>
      <c r="D13" s="57"/>
      <c r="E13" s="57"/>
      <c r="F13" s="57"/>
      <c r="G13" s="57"/>
      <c r="H13" s="57"/>
      <c r="I13" s="58"/>
      <c r="J13" s="80"/>
    </row>
    <row r="14" spans="2:16" ht="20.25" customHeight="1" x14ac:dyDescent="0.3">
      <c r="B14" s="51"/>
      <c r="C14" s="56">
        <f t="shared" si="0"/>
        <v>0</v>
      </c>
      <c r="D14" s="57"/>
      <c r="E14" s="57"/>
      <c r="F14" s="57"/>
      <c r="G14" s="57"/>
      <c r="H14" s="57"/>
      <c r="I14" s="58"/>
      <c r="J14" s="80"/>
    </row>
    <row r="15" spans="2:16" ht="20.25" customHeight="1" x14ac:dyDescent="0.3">
      <c r="B15" s="51"/>
      <c r="C15" s="56">
        <f t="shared" si="0"/>
        <v>0</v>
      </c>
      <c r="D15" s="57"/>
      <c r="E15" s="57"/>
      <c r="F15" s="57"/>
      <c r="G15" s="57"/>
      <c r="H15" s="57"/>
      <c r="I15" s="58"/>
      <c r="J15" s="80"/>
    </row>
    <row r="16" spans="2:16" ht="20.25" customHeight="1" x14ac:dyDescent="0.3">
      <c r="B16" s="51"/>
      <c r="C16" s="56">
        <f t="shared" si="0"/>
        <v>0</v>
      </c>
      <c r="D16" s="57"/>
      <c r="E16" s="57"/>
      <c r="F16" s="57"/>
      <c r="G16" s="57"/>
      <c r="H16" s="57"/>
      <c r="I16" s="58"/>
      <c r="J16" s="80"/>
    </row>
    <row r="17" spans="2:10" ht="20.25" customHeight="1" x14ac:dyDescent="0.3">
      <c r="B17" s="51"/>
      <c r="C17" s="74">
        <f t="shared" si="0"/>
        <v>0</v>
      </c>
      <c r="D17" s="75"/>
      <c r="E17" s="75"/>
      <c r="F17" s="75"/>
      <c r="G17" s="75"/>
      <c r="H17" s="75"/>
      <c r="I17" s="76"/>
      <c r="J17" s="80"/>
    </row>
    <row r="18" spans="2:10" ht="20.25" customHeight="1" x14ac:dyDescent="0.3">
      <c r="B18" s="51"/>
      <c r="C18" s="56">
        <f t="shared" si="0"/>
        <v>0</v>
      </c>
      <c r="D18" s="57"/>
      <c r="E18" s="57"/>
      <c r="F18" s="57"/>
      <c r="G18" s="57"/>
      <c r="H18" s="57"/>
      <c r="I18" s="58"/>
      <c r="J18" s="80"/>
    </row>
    <row r="19" spans="2:10" ht="20.25" customHeight="1" x14ac:dyDescent="0.3">
      <c r="B19" s="51"/>
      <c r="C19" s="56">
        <f t="shared" si="0"/>
        <v>0</v>
      </c>
      <c r="D19" s="57"/>
      <c r="E19" s="57"/>
      <c r="F19" s="57"/>
      <c r="G19" s="57"/>
      <c r="H19" s="57"/>
      <c r="I19" s="58"/>
      <c r="J19" s="80"/>
    </row>
    <row r="20" spans="2:10" ht="20.25" customHeight="1" x14ac:dyDescent="0.3">
      <c r="B20" s="51"/>
      <c r="C20" s="56">
        <f t="shared" si="0"/>
        <v>0</v>
      </c>
      <c r="D20" s="57"/>
      <c r="E20" s="57"/>
      <c r="F20" s="57"/>
      <c r="G20" s="57"/>
      <c r="H20" s="57"/>
      <c r="I20" s="58"/>
      <c r="J20" s="80"/>
    </row>
    <row r="21" spans="2:10" ht="20.25" customHeight="1" x14ac:dyDescent="0.3">
      <c r="B21" s="51"/>
      <c r="C21" s="56">
        <f t="shared" si="0"/>
        <v>0</v>
      </c>
      <c r="D21" s="57"/>
      <c r="E21" s="57"/>
      <c r="F21" s="57"/>
      <c r="G21" s="57"/>
      <c r="H21" s="57"/>
      <c r="I21" s="58"/>
      <c r="J21" s="80"/>
    </row>
    <row r="22" spans="2:10" ht="20.25" customHeight="1" x14ac:dyDescent="0.3">
      <c r="B22" s="51"/>
      <c r="C22" s="56">
        <f t="shared" si="0"/>
        <v>0</v>
      </c>
      <c r="D22" s="57"/>
      <c r="E22" s="57"/>
      <c r="F22" s="57"/>
      <c r="G22" s="57"/>
      <c r="H22" s="57"/>
      <c r="I22" s="58"/>
      <c r="J22" s="80"/>
    </row>
    <row r="23" spans="2:10" ht="20.25" customHeight="1" x14ac:dyDescent="0.3">
      <c r="B23" s="51"/>
      <c r="C23" s="56">
        <f t="shared" si="0"/>
        <v>0</v>
      </c>
      <c r="D23" s="57"/>
      <c r="E23" s="57"/>
      <c r="F23" s="57"/>
      <c r="G23" s="57"/>
      <c r="H23" s="57"/>
      <c r="I23" s="58"/>
      <c r="J23" s="80"/>
    </row>
    <row r="24" spans="2:10" ht="20.25" customHeight="1" x14ac:dyDescent="0.3">
      <c r="B24" s="51"/>
      <c r="C24" s="56">
        <f t="shared" si="0"/>
        <v>0</v>
      </c>
      <c r="D24" s="57"/>
      <c r="E24" s="57"/>
      <c r="F24" s="57"/>
      <c r="G24" s="57"/>
      <c r="H24" s="57"/>
      <c r="I24" s="58"/>
      <c r="J24" s="80"/>
    </row>
    <row r="25" spans="2:10" ht="20.25" customHeight="1" x14ac:dyDescent="0.3">
      <c r="B25" s="51"/>
      <c r="C25" s="56">
        <f t="shared" si="0"/>
        <v>0</v>
      </c>
      <c r="D25" s="57"/>
      <c r="E25" s="57"/>
      <c r="F25" s="57"/>
      <c r="G25" s="57"/>
      <c r="H25" s="57"/>
      <c r="I25" s="58"/>
      <c r="J25" s="80"/>
    </row>
    <row r="26" spans="2:10" ht="20.25" customHeight="1" x14ac:dyDescent="0.3">
      <c r="B26" s="51"/>
      <c r="C26" s="56">
        <f t="shared" si="0"/>
        <v>0</v>
      </c>
      <c r="D26" s="57"/>
      <c r="E26" s="57"/>
      <c r="F26" s="57"/>
      <c r="G26" s="57"/>
      <c r="H26" s="57"/>
      <c r="I26" s="58"/>
      <c r="J26" s="80"/>
    </row>
    <row r="27" spans="2:10" ht="20.25" customHeight="1" x14ac:dyDescent="0.3">
      <c r="B27" s="51"/>
      <c r="C27" s="56">
        <f t="shared" si="0"/>
        <v>0</v>
      </c>
      <c r="D27" s="57"/>
      <c r="E27" s="57"/>
      <c r="F27" s="57"/>
      <c r="G27" s="57"/>
      <c r="H27" s="57"/>
      <c r="I27" s="58"/>
      <c r="J27" s="80"/>
    </row>
    <row r="28" spans="2:10" ht="20.25" customHeight="1" thickBot="1" x14ac:dyDescent="0.35">
      <c r="B28" s="52"/>
      <c r="C28" s="59">
        <f t="shared" si="0"/>
        <v>0</v>
      </c>
      <c r="D28" s="60"/>
      <c r="E28" s="60"/>
      <c r="F28" s="60"/>
      <c r="G28" s="60"/>
      <c r="H28" s="60"/>
      <c r="I28" s="60"/>
      <c r="J28" s="81"/>
    </row>
    <row r="34" spans="2:3" hidden="1" x14ac:dyDescent="0.25"/>
    <row r="35" spans="2:3" ht="17.25" hidden="1" customHeight="1" x14ac:dyDescent="0.25">
      <c r="B35">
        <v>0</v>
      </c>
      <c r="C35">
        <v>0</v>
      </c>
    </row>
    <row r="36" spans="2:3" hidden="1" x14ac:dyDescent="0.25">
      <c r="B36">
        <v>147801</v>
      </c>
      <c r="C36" t="s">
        <v>89</v>
      </c>
    </row>
    <row r="37" spans="2:3" hidden="1" x14ac:dyDescent="0.25">
      <c r="B37">
        <v>200031</v>
      </c>
      <c r="C37" t="s">
        <v>90</v>
      </c>
    </row>
    <row r="38" spans="2:3" hidden="1" x14ac:dyDescent="0.25">
      <c r="B38">
        <v>200030</v>
      </c>
      <c r="C38" t="s">
        <v>91</v>
      </c>
    </row>
    <row r="39" spans="2:3" hidden="1" x14ac:dyDescent="0.25">
      <c r="B39">
        <v>200780</v>
      </c>
      <c r="C39" t="s">
        <v>92</v>
      </c>
    </row>
    <row r="40" spans="2:3" hidden="1" x14ac:dyDescent="0.25">
      <c r="B40">
        <v>200781</v>
      </c>
      <c r="C40" t="s">
        <v>93</v>
      </c>
    </row>
    <row r="41" spans="2:3" hidden="1" x14ac:dyDescent="0.25">
      <c r="B41">
        <v>200782</v>
      </c>
      <c r="C41" t="s">
        <v>94</v>
      </c>
    </row>
    <row r="42" spans="2:3" hidden="1" x14ac:dyDescent="0.25">
      <c r="B42">
        <v>200750</v>
      </c>
      <c r="C42" t="s">
        <v>95</v>
      </c>
    </row>
    <row r="43" spans="2:3" hidden="1" x14ac:dyDescent="0.25">
      <c r="B43">
        <v>200751</v>
      </c>
      <c r="C43" t="s">
        <v>96</v>
      </c>
    </row>
    <row r="44" spans="2:3" hidden="1" x14ac:dyDescent="0.25">
      <c r="B44">
        <v>200752</v>
      </c>
      <c r="C44" t="s">
        <v>97</v>
      </c>
    </row>
    <row r="45" spans="2:3" hidden="1" x14ac:dyDescent="0.25">
      <c r="B45">
        <v>200748</v>
      </c>
      <c r="C45" t="s">
        <v>98</v>
      </c>
    </row>
    <row r="46" spans="2:3" hidden="1" x14ac:dyDescent="0.25">
      <c r="B46">
        <v>200747</v>
      </c>
      <c r="C46" t="s">
        <v>99</v>
      </c>
    </row>
    <row r="47" spans="2:3" hidden="1" x14ac:dyDescent="0.25">
      <c r="B47">
        <v>200802</v>
      </c>
      <c r="C47" t="s">
        <v>100</v>
      </c>
    </row>
    <row r="48" spans="2:3" hidden="1" x14ac:dyDescent="0.25">
      <c r="B48">
        <v>200835</v>
      </c>
      <c r="C48" t="s">
        <v>101</v>
      </c>
    </row>
    <row r="49" spans="2:3" hidden="1" x14ac:dyDescent="0.25">
      <c r="B49">
        <v>200795</v>
      </c>
      <c r="C49" t="s">
        <v>102</v>
      </c>
    </row>
    <row r="50" spans="2:3" hidden="1" x14ac:dyDescent="0.25">
      <c r="B50">
        <v>200719</v>
      </c>
      <c r="C50" t="s">
        <v>103</v>
      </c>
    </row>
    <row r="51" spans="2:3" hidden="1" x14ac:dyDescent="0.25">
      <c r="B51">
        <v>200732</v>
      </c>
      <c r="C51" t="s">
        <v>104</v>
      </c>
    </row>
    <row r="52" spans="2:3" hidden="1" x14ac:dyDescent="0.25">
      <c r="B52">
        <v>200008</v>
      </c>
      <c r="C52" t="s">
        <v>105</v>
      </c>
    </row>
    <row r="53" spans="2:3" hidden="1" x14ac:dyDescent="0.25">
      <c r="B53">
        <v>200016</v>
      </c>
      <c r="C53" t="s">
        <v>106</v>
      </c>
    </row>
    <row r="54" spans="2:3" hidden="1" x14ac:dyDescent="0.25">
      <c r="B54">
        <v>200020</v>
      </c>
      <c r="C54" t="s">
        <v>107</v>
      </c>
    </row>
    <row r="55" spans="2:3" hidden="1" x14ac:dyDescent="0.25">
      <c r="B55">
        <v>200024</v>
      </c>
      <c r="C55" t="s">
        <v>108</v>
      </c>
    </row>
    <row r="56" spans="2:3" hidden="1" x14ac:dyDescent="0.25">
      <c r="B56">
        <v>200064</v>
      </c>
      <c r="C56" t="s">
        <v>109</v>
      </c>
    </row>
    <row r="57" spans="2:3" hidden="1" x14ac:dyDescent="0.25">
      <c r="B57">
        <v>129455</v>
      </c>
      <c r="C57" t="s">
        <v>110</v>
      </c>
    </row>
    <row r="58" spans="2:3" hidden="1" x14ac:dyDescent="0.25">
      <c r="B58">
        <v>217791</v>
      </c>
      <c r="C58" t="s">
        <v>111</v>
      </c>
    </row>
    <row r="59" spans="2:3" hidden="1" x14ac:dyDescent="0.25">
      <c r="B59">
        <v>200800</v>
      </c>
      <c r="C59" t="s">
        <v>112</v>
      </c>
    </row>
    <row r="60" spans="2:3" hidden="1" x14ac:dyDescent="0.25">
      <c r="B60">
        <v>144934</v>
      </c>
      <c r="C60" t="s">
        <v>113</v>
      </c>
    </row>
    <row r="61" spans="2:3" hidden="1" x14ac:dyDescent="0.25">
      <c r="B61">
        <v>200095</v>
      </c>
      <c r="C61" t="s">
        <v>114</v>
      </c>
    </row>
    <row r="62" spans="2:3" hidden="1" x14ac:dyDescent="0.25">
      <c r="B62">
        <v>200104</v>
      </c>
      <c r="C62" t="s">
        <v>115</v>
      </c>
    </row>
    <row r="63" spans="2:3" hidden="1" x14ac:dyDescent="0.25">
      <c r="B63">
        <v>200088</v>
      </c>
      <c r="C63" t="s">
        <v>116</v>
      </c>
    </row>
    <row r="64" spans="2:3" hidden="1" x14ac:dyDescent="0.25">
      <c r="B64">
        <v>200119</v>
      </c>
      <c r="C64" t="s">
        <v>117</v>
      </c>
    </row>
    <row r="65" spans="2:3" hidden="1" x14ac:dyDescent="0.25">
      <c r="B65">
        <v>200122</v>
      </c>
      <c r="C65" t="s">
        <v>118</v>
      </c>
    </row>
    <row r="66" spans="2:3" hidden="1" x14ac:dyDescent="0.25">
      <c r="B66">
        <v>200100</v>
      </c>
      <c r="C66" t="s">
        <v>119</v>
      </c>
    </row>
    <row r="67" spans="2:3" hidden="1" x14ac:dyDescent="0.25">
      <c r="B67">
        <v>200160</v>
      </c>
      <c r="C67" t="s">
        <v>120</v>
      </c>
    </row>
    <row r="68" spans="2:3" hidden="1" x14ac:dyDescent="0.25">
      <c r="B68">
        <v>200161</v>
      </c>
      <c r="C68" t="s">
        <v>121</v>
      </c>
    </row>
    <row r="69" spans="2:3" hidden="1" x14ac:dyDescent="0.25">
      <c r="B69">
        <v>200162</v>
      </c>
      <c r="C69" t="s">
        <v>122</v>
      </c>
    </row>
    <row r="70" spans="2:3" hidden="1" x14ac:dyDescent="0.25">
      <c r="B70">
        <v>200163</v>
      </c>
      <c r="C70" t="s">
        <v>123</v>
      </c>
    </row>
    <row r="71" spans="2:3" hidden="1" x14ac:dyDescent="0.25">
      <c r="B71">
        <v>200164</v>
      </c>
      <c r="C71" t="s">
        <v>124</v>
      </c>
    </row>
    <row r="72" spans="2:3" hidden="1" x14ac:dyDescent="0.25">
      <c r="B72">
        <v>200861</v>
      </c>
      <c r="C72" t="s">
        <v>125</v>
      </c>
    </row>
    <row r="73" spans="2:3" hidden="1" x14ac:dyDescent="0.25">
      <c r="B73">
        <v>200860</v>
      </c>
      <c r="C73" t="s">
        <v>126</v>
      </c>
    </row>
    <row r="74" spans="2:3" hidden="1" x14ac:dyDescent="0.25">
      <c r="B74">
        <v>200826</v>
      </c>
      <c r="C74" t="s">
        <v>127</v>
      </c>
    </row>
    <row r="75" spans="2:3" hidden="1" x14ac:dyDescent="0.25">
      <c r="B75">
        <v>160100</v>
      </c>
      <c r="C75" t="s">
        <v>128</v>
      </c>
    </row>
    <row r="76" spans="2:3" hidden="1" x14ac:dyDescent="0.25">
      <c r="B76">
        <v>200653</v>
      </c>
      <c r="C76" t="s">
        <v>129</v>
      </c>
    </row>
    <row r="77" spans="2:3" hidden="1" x14ac:dyDescent="0.25">
      <c r="B77">
        <v>200200</v>
      </c>
      <c r="C77" t="s">
        <v>130</v>
      </c>
    </row>
    <row r="78" spans="2:3" hidden="1" x14ac:dyDescent="0.25">
      <c r="B78">
        <v>200201</v>
      </c>
      <c r="C78" t="s">
        <v>131</v>
      </c>
    </row>
    <row r="79" spans="2:3" hidden="1" x14ac:dyDescent="0.25">
      <c r="B79">
        <v>200400</v>
      </c>
      <c r="C79" t="s">
        <v>132</v>
      </c>
    </row>
    <row r="80" spans="2:3" hidden="1" x14ac:dyDescent="0.25">
      <c r="B80">
        <v>200401</v>
      </c>
      <c r="C80" t="s">
        <v>133</v>
      </c>
    </row>
    <row r="81" spans="2:3" hidden="1" x14ac:dyDescent="0.25">
      <c r="B81">
        <v>200803</v>
      </c>
      <c r="C81" t="s">
        <v>134</v>
      </c>
    </row>
    <row r="82" spans="2:3" hidden="1" x14ac:dyDescent="0.25">
      <c r="B82">
        <v>200804</v>
      </c>
      <c r="C82" t="s">
        <v>135</v>
      </c>
    </row>
    <row r="83" spans="2:3" hidden="1" x14ac:dyDescent="0.25">
      <c r="B83">
        <v>200208</v>
      </c>
      <c r="C83" t="s">
        <v>136</v>
      </c>
    </row>
    <row r="84" spans="2:3" hidden="1" x14ac:dyDescent="0.25">
      <c r="B84">
        <v>200205</v>
      </c>
      <c r="C84" t="s">
        <v>137</v>
      </c>
    </row>
    <row r="85" spans="2:3" hidden="1" x14ac:dyDescent="0.25">
      <c r="B85">
        <v>200206</v>
      </c>
      <c r="C85" t="s">
        <v>138</v>
      </c>
    </row>
    <row r="86" spans="2:3" hidden="1" x14ac:dyDescent="0.25">
      <c r="B86">
        <v>200036</v>
      </c>
      <c r="C86" t="s">
        <v>139</v>
      </c>
    </row>
    <row r="87" spans="2:3" hidden="1" x14ac:dyDescent="0.25">
      <c r="B87">
        <v>200600</v>
      </c>
      <c r="C87" t="s">
        <v>140</v>
      </c>
    </row>
    <row r="88" spans="2:3" hidden="1" x14ac:dyDescent="0.25">
      <c r="B88">
        <v>200601</v>
      </c>
      <c r="C88" t="s">
        <v>141</v>
      </c>
    </row>
    <row r="89" spans="2:3" hidden="1" x14ac:dyDescent="0.25">
      <c r="B89">
        <v>200602</v>
      </c>
      <c r="C89" t="s">
        <v>142</v>
      </c>
    </row>
    <row r="90" spans="2:3" hidden="1" x14ac:dyDescent="0.25">
      <c r="B90">
        <v>200603</v>
      </c>
      <c r="C90" t="s">
        <v>143</v>
      </c>
    </row>
    <row r="91" spans="2:3" hidden="1" x14ac:dyDescent="0.25">
      <c r="B91">
        <v>200604</v>
      </c>
      <c r="C91" t="s">
        <v>144</v>
      </c>
    </row>
    <row r="92" spans="2:3" hidden="1" x14ac:dyDescent="0.25">
      <c r="B92">
        <v>200605</v>
      </c>
      <c r="C92" t="s">
        <v>145</v>
      </c>
    </row>
    <row r="93" spans="2:3" hidden="1" x14ac:dyDescent="0.25">
      <c r="B93">
        <v>200606</v>
      </c>
      <c r="C93" t="s">
        <v>146</v>
      </c>
    </row>
    <row r="94" spans="2:3" hidden="1" x14ac:dyDescent="0.25">
      <c r="B94">
        <v>200607</v>
      </c>
      <c r="C94" t="s">
        <v>147</v>
      </c>
    </row>
    <row r="95" spans="2:3" hidden="1" x14ac:dyDescent="0.25">
      <c r="B95">
        <v>200608</v>
      </c>
      <c r="C95" t="s">
        <v>148</v>
      </c>
    </row>
    <row r="96" spans="2:3" hidden="1" x14ac:dyDescent="0.25">
      <c r="B96">
        <v>200920</v>
      </c>
      <c r="C96" t="s">
        <v>149</v>
      </c>
    </row>
    <row r="97" spans="2:3" hidden="1" x14ac:dyDescent="0.25">
      <c r="B97">
        <v>200922</v>
      </c>
      <c r="C97" t="s">
        <v>150</v>
      </c>
    </row>
    <row r="98" spans="2:3" hidden="1" x14ac:dyDescent="0.25">
      <c r="B98">
        <v>200923</v>
      </c>
      <c r="C98" t="s">
        <v>151</v>
      </c>
    </row>
    <row r="99" spans="2:3" hidden="1" x14ac:dyDescent="0.25">
      <c r="B99">
        <v>200161</v>
      </c>
      <c r="C99" t="s">
        <v>152</v>
      </c>
    </row>
    <row r="100" spans="2:3" hidden="1" x14ac:dyDescent="0.25"/>
  </sheetData>
  <sheetProtection algorithmName="SHA-512" hashValue="I05Bu+KsCJ4E10XdKPcB/0JsD8ED//o90NuToR0QNPwXWsztWZLpjFQDAQ23RV1zcUjt3OMCgS2gQc/l6X7KKg==" saltValue="E5HsNdYOem9rTrz47Njkkw==" spinCount="100000" sheet="1" formatCells="0" formatRows="0" sort="0" autoFilter="0" pivotTables="0"/>
  <sortState ref="B36:B106">
    <sortCondition ref="B36:B106"/>
  </sortState>
  <mergeCells count="21">
    <mergeCell ref="J7:J8"/>
    <mergeCell ref="I7:I8"/>
    <mergeCell ref="C25:I25"/>
    <mergeCell ref="C26:I26"/>
    <mergeCell ref="C27:I27"/>
    <mergeCell ref="C28:I28"/>
    <mergeCell ref="C22:I22"/>
    <mergeCell ref="C23:I23"/>
    <mergeCell ref="C24:I24"/>
    <mergeCell ref="C19:I19"/>
    <mergeCell ref="C20:I20"/>
    <mergeCell ref="C21:I21"/>
    <mergeCell ref="C16:I16"/>
    <mergeCell ref="C17:I17"/>
    <mergeCell ref="C18:I18"/>
    <mergeCell ref="C13:I13"/>
    <mergeCell ref="C14:I14"/>
    <mergeCell ref="C15:I15"/>
    <mergeCell ref="C10:I10"/>
    <mergeCell ref="C11:I11"/>
    <mergeCell ref="C12:I12"/>
  </mergeCells>
  <conditionalFormatting sqref="C11">
    <cfRule type="cellIs" dxfId="4" priority="2" operator="equal">
      <formula>0</formula>
    </cfRule>
  </conditionalFormatting>
  <conditionalFormatting sqref="C12:C28">
    <cfRule type="cellIs" dxfId="0" priority="1" operator="equal">
      <formula>0</formula>
    </cfRule>
  </conditionalFormatting>
  <dataValidations count="2">
    <dataValidation type="list" allowBlank="1" showInputMessage="1" showErrorMessage="1" sqref="B12:B28">
      <formula1>$B$36:$B$99</formula1>
    </dataValidation>
    <dataValidation type="list" allowBlank="1" showInputMessage="1" showErrorMessage="1" sqref="B11">
      <formula1>$B$36:$B$99</formula1>
    </dataValidation>
  </dataValidations>
  <pageMargins left="0.7" right="0.7" top="0.78740157499999996" bottom="0.78740157499999996" header="0.3" footer="0.3"/>
  <pageSetup paperSize="9" scale="81" fitToHeight="20" orientation="landscape" verticalDpi="0" r:id="rId1"/>
  <headerFooter>
    <oddHeader>&amp;CObjednávka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CHEMIE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Pechacek</dc:creator>
  <cp:lastModifiedBy>Martin Baženov</cp:lastModifiedBy>
  <cp:lastPrinted>2018-03-12T13:07:50Z</cp:lastPrinted>
  <dcterms:created xsi:type="dcterms:W3CDTF">2017-03-28T09:28:17Z</dcterms:created>
  <dcterms:modified xsi:type="dcterms:W3CDTF">2018-03-12T13:13:59Z</dcterms:modified>
</cp:coreProperties>
</file>